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winw\Desktop\ITA 2569\OIT\+เอกสารแนบ ข้อมูลเสนอเพิ่มเติม OIT(9ข้อ) 2569+\O12 รายงานสุปผลการจัดซื้อจัดจ้าง ปีงบ 2568 (เอกสารแนบ3)\"/>
    </mc:Choice>
  </mc:AlternateContent>
  <xr:revisionPtr revIDLastSave="0" documentId="13_ncr:1_{9C108DA7-0CF0-41F9-8791-0FA4513E51A2}" xr6:coauthVersionLast="36" xr6:coauthVersionMax="47" xr10:uidLastSave="{00000000-0000-0000-0000-000000000000}"/>
  <bookViews>
    <workbookView xWindow="0" yWindow="0" windowWidth="23040" windowHeight="9060" xr2:uid="{9E162B22-27D1-4D77-96F8-E9B376A72139}"/>
  </bookViews>
  <sheets>
    <sheet name="สรุปผลจัดซื้อจัดจ้าง" sheetId="3" r:id="rId1"/>
    <sheet name="o12 รายเดือน ปี 68" sheetId="9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9" l="1"/>
  <c r="W44" i="9"/>
  <c r="X45" i="9"/>
  <c r="V45" i="9"/>
  <c r="T45" i="9"/>
  <c r="U44" i="9"/>
  <c r="S44" i="9"/>
  <c r="C44" i="9"/>
  <c r="E44" i="9"/>
  <c r="G44" i="9"/>
  <c r="I44" i="9"/>
  <c r="K44" i="9"/>
  <c r="M44" i="9"/>
  <c r="O44" i="9"/>
  <c r="Q44" i="9"/>
  <c r="B5" i="3" l="1"/>
  <c r="P4" i="9"/>
  <c r="P45" i="9" s="1"/>
  <c r="A5" i="9"/>
  <c r="R45" i="9"/>
  <c r="N45" i="9"/>
  <c r="L45" i="9"/>
  <c r="H45" i="9"/>
  <c r="F45" i="9"/>
  <c r="D45" i="9"/>
  <c r="B45" i="9"/>
  <c r="J45" i="9"/>
  <c r="D48" i="9" l="1"/>
  <c r="C5" i="3" s="1"/>
  <c r="B7" i="3"/>
  <c r="B10" i="3" s="1"/>
  <c r="A44" i="9"/>
  <c r="D47" i="9" l="1"/>
  <c r="C7" i="3" s="1"/>
  <c r="C10" i="3" s="1"/>
</calcChain>
</file>

<file path=xl/sharedStrings.xml><?xml version="1.0" encoding="utf-8"?>
<sst xmlns="http://schemas.openxmlformats.org/spreadsheetml/2006/main" count="75" uniqueCount="41">
  <si>
    <t>หมายเหตุ</t>
  </si>
  <si>
    <t>รวม</t>
  </si>
  <si>
    <t>แหล่งที่มาของข้อมูล</t>
  </si>
  <si>
    <t>วิธีการจัดซื้อจัดจ้าง: วิธีประกาศเชิญชวนทั่วไป</t>
  </si>
  <si>
    <t>วิธีการจัดซื้อจัดจ้าง: วิธีคัดเลือก</t>
  </si>
  <si>
    <t>วิธีการจัดซื้อจัดจ้าง: วิธีเฉพาะเจาะจง</t>
  </si>
  <si>
    <t>วิธีอื่น ๆ</t>
  </si>
  <si>
    <t>ภารกิจของส่วนราชการ</t>
  </si>
  <si>
    <t>ข้อมูลการจัดซื้อจัดจ้าง (จำแนกตามวิธีการจัดซื้อจัดจ้าง)</t>
  </si>
  <si>
    <t>ชื่อส่วนราชการ: สำนักงานเศรษฐกิจการคลัง</t>
  </si>
  <si>
    <t xml:space="preserve">สรุปผลการจัดซื้อจัดจ้างของหน่วยงาน ประจำปีงบประมาณ พ.ศ. 2568 </t>
  </si>
  <si>
    <t>จำนวนโครงการ</t>
  </si>
  <si>
    <t>วงเงินรวม (บาท)</t>
  </si>
  <si>
    <t>bidding</t>
  </si>
  <si>
    <t>เจาะจง</t>
  </si>
  <si>
    <t>ปัญหาอุปสรรค:</t>
  </si>
  <si>
    <t>กรณีมีการเปิดรับฟังข้อเสนอแนะ
 จะทำให้ระยะเวลาการจัดซื้อจัดจ้าง มากขึ้น</t>
  </si>
  <si>
    <t>ข้อ
เสนอแนะ</t>
  </si>
  <si>
    <t>sum</t>
  </si>
  <si>
    <t>เฉพาะเจาะจง</t>
  </si>
  <si>
    <t xml:space="preserve">sum </t>
  </si>
  <si>
    <t>ปี 2568-2569 ประเทศไทยเป็นเจ้าภาพจัดการประชุมประจำปีผู้ว่าการธนาคารโลกและกองทุนการเงินระหว่างประเทศ ซึ่งมีหลายรายการที่วงเงินเกิน 500,000 บาท และ</t>
  </si>
  <si>
    <t>ดำเนินการจัดซื้อจัดจ้างด้วยวิธีเฉพาะเจาะจง ตามที่กฎกระทรวงกำหนด ฉบับที่ 4 พ.ศ. 2567 กำหนด</t>
  </si>
  <si>
    <t>รายเดือน ปีงบ 68 (ตค67 - กย 68)</t>
  </si>
  <si>
    <t>ตค 67</t>
  </si>
  <si>
    <t>พย 67</t>
  </si>
  <si>
    <t>ธค 67</t>
  </si>
  <si>
    <t>มค 68</t>
  </si>
  <si>
    <t>กพ 68</t>
  </si>
  <si>
    <t>มีค 68</t>
  </si>
  <si>
    <t>เมษ 68</t>
  </si>
  <si>
    <t>พค 68</t>
  </si>
  <si>
    <t>มิย 68</t>
  </si>
  <si>
    <t>กค 68</t>
  </si>
  <si>
    <t>สค 68</t>
  </si>
  <si>
    <t>กย 68</t>
  </si>
  <si>
    <t>รวมจำนวน</t>
  </si>
  <si>
    <t>รายงานสรุปผลการดำเนินการจัดซื้อจัดจ้างในรอบเดือน 
(ตุลาคม 2567 - กันยายน 2568)</t>
  </si>
  <si>
    <t xml:space="preserve">ปี 2568-2569 ประเทศไทยเป็นเจ้าภาพจัดการประชุมประจำปีผู้ว่าการธนาคารโลกและกองทุนการเงินระหว่างประเทศ ซึ่งมีหลายรายการที่วงเงินเกิน 500,000 บาท </t>
  </si>
  <si>
    <t>และดำเนินการจัดซื้อจัดจ้างด้วยวิธีเฉพาะเจาะจง ตามที่กฎกระทรวงกำหนด ฉบับที่ 4 พ.ศ. 2567 กำหนด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</si>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</sst>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charset val="222"/>
      <scheme val="minor"/>
    </font>
    <font>
      <sz val="11"/>
      <color theme="1"/>
      <name val="TH Sarabun New"/>
      <family val="2"/>
    </font>
    <font>
      <sz val="14"/>
      <name val="Angsana New"/>
      <family val="1"/>
    </font>
    <font>
      <b/>
      <sz val="16"/>
      <name val="TH Sarabun New"/>
      <family val="2"/>
    </font>
    <font>
      <sz val="11"/>
      <color theme="1"/>
      <name val="Aptos Narrow"/>
      <family val="2"/>
      <scheme val="minor"/>
    </font>
    <font>
      <b/>
      <sz val="16"/>
      <color theme="1"/>
      <name val="TH Sarabun New"/>
      <family val="2"/>
    </font>
    <font>
      <b/>
      <sz val="20"/>
      <color theme="0"/>
      <name val="TH Sarabun New"/>
      <family val="2"/>
    </font>
    <font>
      <sz val="16"/>
      <name val="TH Sarabun New"/>
      <family val="2"/>
    </font>
    <font>
      <b/>
      <sz val="20"/>
      <name val="TH Sarabun New"/>
      <family val="2"/>
    </font>
    <font>
      <sz val="16"/>
      <color theme="1"/>
      <name val="TH Sarabun New"/>
      <family val="2"/>
    </font>
    <font>
      <sz val="16"/>
      <color theme="1"/>
      <name val="Aptos Narrow"/>
      <family val="2"/>
      <charset val="222"/>
      <scheme val="minor"/>
    </font>
    <font>
      <b/>
      <u/>
      <sz val="11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8C4D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3" fillId="2" borderId="1" xfId="2" applyFont="1" applyFill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5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/>
    </xf>
    <xf numFmtId="0" fontId="7" fillId="5" borderId="1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center" vertical="center" wrapText="1"/>
    </xf>
    <xf numFmtId="4" fontId="0" fillId="0" borderId="0" xfId="0" applyNumberFormat="1"/>
    <xf numFmtId="4" fontId="7" fillId="5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/>
    <xf numFmtId="4" fontId="5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/>
    <xf numFmtId="4" fontId="11" fillId="0" borderId="0" xfId="0" applyNumberFormat="1" applyFont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12" xfId="0" applyFont="1" applyFill="1" applyBorder="1" applyAlignment="1">
      <alignment horizontal="left"/>
    </xf>
    <xf numFmtId="0" fontId="8" fillId="2" borderId="2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/>
    </xf>
    <xf numFmtId="0" fontId="8" fillId="2" borderId="3" xfId="1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4" fontId="0" fillId="0" borderId="1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9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AD13F72C-9FD4-4855-B3D1-F5866BAF50A8}"/>
    <cellStyle name="Normal_ตัวอย่างตาราง" xfId="1" xr:uid="{9B9BAE96-3A8D-4377-BA1F-FBF5116DEB95}"/>
  </cellStyles>
  <dxfs count="0"/>
  <tableStyles count="0" defaultTableStyle="TableStyleMedium2" defaultPivotStyle="PivotStyleLight16"/>
  <colors>
    <mruColors>
      <color rgb="FF88C4D1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703C9-765D-49D4-BCF9-4A026AE7BD5D}">
  <dimension ref="A1:I14"/>
  <sheetViews>
    <sheetView tabSelected="1" workbookViewId="0">
      <selection activeCell="B8" sqref="B8"/>
    </sheetView>
  </sheetViews>
  <sheetFormatPr defaultColWidth="9.125" defaultRowHeight="26.25"/>
  <cols>
    <col min="1" max="1" width="48.75" style="1" customWidth="1"/>
    <col min="2" max="2" width="14.25" style="1" bestFit="1" customWidth="1"/>
    <col min="3" max="3" width="15.25" style="1" bestFit="1" customWidth="1"/>
    <col min="4" max="4" width="25.625" style="1" customWidth="1"/>
    <col min="5" max="5" width="15" style="1" customWidth="1"/>
    <col min="6" max="6" width="9.125" style="9"/>
    <col min="7" max="8" width="9.125" style="10"/>
    <col min="9" max="16384" width="9.125" style="1"/>
  </cols>
  <sheetData>
    <row r="1" spans="1:9" ht="30.75">
      <c r="A1" s="26" t="s">
        <v>10</v>
      </c>
      <c r="B1" s="27"/>
      <c r="C1" s="27"/>
      <c r="D1" s="27"/>
      <c r="E1" s="27"/>
      <c r="F1" s="27"/>
      <c r="G1" s="27"/>
      <c r="H1" s="27"/>
      <c r="I1" s="27"/>
    </row>
    <row r="2" spans="1:9" ht="30.75">
      <c r="A2" s="45" t="s">
        <v>9</v>
      </c>
      <c r="B2" s="46"/>
      <c r="C2" s="46"/>
      <c r="D2" s="46"/>
      <c r="E2" s="47"/>
      <c r="F2" s="36" t="s">
        <v>15</v>
      </c>
      <c r="G2" s="37"/>
      <c r="H2" s="38"/>
      <c r="I2" s="28" t="s">
        <v>17</v>
      </c>
    </row>
    <row r="3" spans="1:9" ht="24">
      <c r="A3" s="2" t="s">
        <v>7</v>
      </c>
      <c r="B3" s="4" t="s">
        <v>11</v>
      </c>
      <c r="C3" s="4" t="s">
        <v>12</v>
      </c>
      <c r="D3" s="2" t="s">
        <v>2</v>
      </c>
      <c r="E3" s="2" t="s">
        <v>0</v>
      </c>
      <c r="F3" s="39"/>
      <c r="G3" s="40"/>
      <c r="H3" s="41"/>
      <c r="I3" s="29"/>
    </row>
    <row r="4" spans="1:9" ht="24">
      <c r="A4" s="3" t="s">
        <v>8</v>
      </c>
      <c r="B4" s="6"/>
      <c r="C4" s="6"/>
      <c r="D4" s="12"/>
      <c r="E4" s="6"/>
      <c r="F4" s="42"/>
      <c r="G4" s="43"/>
      <c r="H4" s="44"/>
      <c r="I4" s="21"/>
    </row>
    <row r="5" spans="1:9" ht="77.45" customHeight="1">
      <c r="A5" s="13" t="s">
        <v>3</v>
      </c>
      <c r="B5" s="17">
        <f>'o12 รายเดือน ปี 68'!H48</f>
        <v>9</v>
      </c>
      <c r="C5" s="17">
        <f>'o12 รายเดือน ปี 68'!D48</f>
        <v>57951029.630000003</v>
      </c>
      <c r="D5" s="15" t="s">
        <v>37</v>
      </c>
      <c r="E5" s="14"/>
      <c r="F5" s="48" t="s">
        <v>16</v>
      </c>
      <c r="G5" s="49"/>
      <c r="H5" s="50"/>
      <c r="I5" s="58" t="s">
        <v>40</v>
      </c>
    </row>
    <row r="6" spans="1:9" ht="24">
      <c r="A6" s="13" t="s">
        <v>4</v>
      </c>
      <c r="B6" s="14" t="s">
        <v>40</v>
      </c>
      <c r="C6" s="17" t="s">
        <v>40</v>
      </c>
      <c r="D6" s="15" t="s">
        <v>40</v>
      </c>
      <c r="E6" s="14"/>
      <c r="F6" s="48" t="s">
        <v>40</v>
      </c>
      <c r="G6" s="49"/>
      <c r="H6" s="50"/>
      <c r="I6" s="58" t="s">
        <v>40</v>
      </c>
    </row>
    <row r="7" spans="1:9" ht="72">
      <c r="A7" s="13" t="s">
        <v>5</v>
      </c>
      <c r="B7" s="17">
        <f>'o12 รายเดือน ปี 68'!H47</f>
        <v>224</v>
      </c>
      <c r="C7" s="17">
        <f>'o12 รายเดือน ปี 68'!D47</f>
        <v>16177785.83</v>
      </c>
      <c r="D7" s="15" t="s">
        <v>37</v>
      </c>
      <c r="E7" s="14"/>
      <c r="F7" s="48" t="s">
        <v>40</v>
      </c>
      <c r="G7" s="49"/>
      <c r="H7" s="50"/>
      <c r="I7" s="58" t="s">
        <v>40</v>
      </c>
    </row>
    <row r="8" spans="1:9" ht="24">
      <c r="A8" s="13" t="s">
        <v>6</v>
      </c>
      <c r="B8" s="14"/>
      <c r="C8" s="17"/>
      <c r="D8" s="14"/>
      <c r="E8" s="14"/>
      <c r="F8" s="48"/>
      <c r="G8" s="49"/>
      <c r="H8" s="50"/>
      <c r="I8" s="22"/>
    </row>
    <row r="9" spans="1:9" ht="24">
      <c r="A9" s="13"/>
      <c r="B9" s="14"/>
      <c r="C9" s="14"/>
      <c r="D9" s="15"/>
      <c r="E9" s="14"/>
      <c r="F9" s="51"/>
      <c r="G9" s="52"/>
      <c r="H9" s="53"/>
      <c r="I9" s="22"/>
    </row>
    <row r="10" spans="1:9" ht="24">
      <c r="A10" s="5" t="s">
        <v>1</v>
      </c>
      <c r="B10" s="11">
        <f>SUM(B5:B9)</f>
        <v>233</v>
      </c>
      <c r="C10" s="20">
        <f>SUM(C5:C9)</f>
        <v>74128815.460000008</v>
      </c>
      <c r="D10" s="7"/>
      <c r="E10" s="7"/>
      <c r="F10" s="33"/>
      <c r="G10" s="34"/>
      <c r="H10" s="34"/>
      <c r="I10" s="35"/>
    </row>
    <row r="11" spans="1:9" ht="24">
      <c r="A11" s="8"/>
      <c r="B11" s="30"/>
      <c r="C11" s="31"/>
      <c r="D11" s="31"/>
      <c r="E11" s="31"/>
      <c r="F11" s="31"/>
      <c r="G11" s="31"/>
      <c r="H11" s="31"/>
      <c r="I11" s="32"/>
    </row>
    <row r="13" spans="1:9">
      <c r="A13" s="25" t="s">
        <v>0</v>
      </c>
      <c r="B13" s="16" t="s">
        <v>38</v>
      </c>
    </row>
    <row r="14" spans="1:9">
      <c r="A14" s="16"/>
      <c r="B14" s="16" t="s">
        <v>39</v>
      </c>
    </row>
  </sheetData>
  <mergeCells count="12">
    <mergeCell ref="A1:I1"/>
    <mergeCell ref="I2:I3"/>
    <mergeCell ref="B11:I11"/>
    <mergeCell ref="F10:I10"/>
    <mergeCell ref="F2:H3"/>
    <mergeCell ref="F4:H4"/>
    <mergeCell ref="A2:E2"/>
    <mergeCell ref="F5:H5"/>
    <mergeCell ref="F7:H7"/>
    <mergeCell ref="F8:H8"/>
    <mergeCell ref="F9:H9"/>
    <mergeCell ref="F6:H6"/>
  </mergeCells>
  <pageMargins left="0.47" right="0.46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094DF-D5FA-4611-AC1D-0EBEE7A18D0A}">
  <dimension ref="A1:X51"/>
  <sheetViews>
    <sheetView workbookViewId="0">
      <selection activeCell="H21" sqref="H21"/>
    </sheetView>
  </sheetViews>
  <sheetFormatPr defaultRowHeight="16.5"/>
  <cols>
    <col min="1" max="1" width="11.125" style="16" bestFit="1" customWidth="1"/>
    <col min="2" max="2" width="7.5" style="16" customWidth="1"/>
    <col min="3" max="3" width="11.125" style="16" bestFit="1" customWidth="1"/>
    <col min="4" max="4" width="12.125" style="16" bestFit="1" customWidth="1"/>
    <col min="5" max="5" width="11.125" style="16" bestFit="1" customWidth="1"/>
    <col min="6" max="7" width="12.125" style="16" bestFit="1" customWidth="1"/>
    <col min="8" max="9" width="11.125" style="16" bestFit="1" customWidth="1"/>
    <col min="10" max="10" width="7.125" style="16" bestFit="1" customWidth="1"/>
    <col min="11" max="11" width="11.125" style="16" bestFit="1" customWidth="1"/>
    <col min="12" max="12" width="8.75" style="16"/>
    <col min="13" max="13" width="11.125" style="16" bestFit="1" customWidth="1"/>
    <col min="14" max="14" width="8.75" style="16"/>
    <col min="15" max="17" width="11.125" style="16" bestFit="1" customWidth="1"/>
    <col min="18" max="18" width="8.75" style="16"/>
    <col min="19" max="19" width="11.125" style="16" bestFit="1" customWidth="1"/>
    <col min="20" max="20" width="8.75" style="16"/>
    <col min="21" max="21" width="11.125" style="16" bestFit="1" customWidth="1"/>
    <col min="22" max="22" width="8.75" style="16"/>
    <col min="23" max="23" width="11.125" style="16" bestFit="1" customWidth="1"/>
    <col min="24" max="24" width="8.75" style="16"/>
  </cols>
  <sheetData>
    <row r="1" spans="1:24">
      <c r="A1" s="55" t="s">
        <v>23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  <c r="M1"/>
      <c r="N1"/>
      <c r="O1"/>
      <c r="P1"/>
      <c r="Q1"/>
      <c r="R1"/>
      <c r="S1"/>
      <c r="T1"/>
      <c r="U1"/>
      <c r="V1"/>
      <c r="W1"/>
      <c r="X1"/>
    </row>
    <row r="2" spans="1:24">
      <c r="A2" s="54" t="s">
        <v>24</v>
      </c>
      <c r="B2" s="54"/>
      <c r="C2" s="54" t="s">
        <v>25</v>
      </c>
      <c r="D2" s="54"/>
      <c r="E2" s="54" t="s">
        <v>26</v>
      </c>
      <c r="F2" s="54"/>
      <c r="G2" s="54" t="s">
        <v>27</v>
      </c>
      <c r="H2" s="54"/>
      <c r="I2" s="54" t="s">
        <v>28</v>
      </c>
      <c r="J2" s="54"/>
      <c r="K2" s="54" t="s">
        <v>29</v>
      </c>
      <c r="L2" s="54"/>
      <c r="M2" s="54" t="s">
        <v>30</v>
      </c>
      <c r="N2" s="54"/>
      <c r="O2" s="54" t="s">
        <v>31</v>
      </c>
      <c r="P2" s="54"/>
      <c r="Q2" s="54" t="s">
        <v>32</v>
      </c>
      <c r="R2" s="54"/>
      <c r="S2" s="54" t="s">
        <v>33</v>
      </c>
      <c r="T2" s="54"/>
      <c r="U2" s="54" t="s">
        <v>34</v>
      </c>
      <c r="V2" s="54"/>
      <c r="W2" s="54" t="s">
        <v>35</v>
      </c>
      <c r="X2" s="54"/>
    </row>
    <row r="3" spans="1:24" s="18" customFormat="1">
      <c r="A3" s="23" t="s">
        <v>14</v>
      </c>
      <c r="B3" s="23" t="s">
        <v>13</v>
      </c>
      <c r="C3" s="23" t="s">
        <v>14</v>
      </c>
      <c r="D3" s="23" t="s">
        <v>13</v>
      </c>
      <c r="E3" s="23" t="s">
        <v>14</v>
      </c>
      <c r="F3" s="23" t="s">
        <v>13</v>
      </c>
      <c r="G3" s="23" t="s">
        <v>14</v>
      </c>
      <c r="H3" s="23" t="s">
        <v>13</v>
      </c>
      <c r="I3" s="23" t="s">
        <v>14</v>
      </c>
      <c r="J3" s="23" t="s">
        <v>13</v>
      </c>
      <c r="K3" s="23" t="s">
        <v>14</v>
      </c>
      <c r="L3" s="23" t="s">
        <v>13</v>
      </c>
      <c r="M3" s="23" t="s">
        <v>14</v>
      </c>
      <c r="N3" s="23" t="s">
        <v>13</v>
      </c>
      <c r="O3" s="23" t="s">
        <v>14</v>
      </c>
      <c r="P3" s="23" t="s">
        <v>13</v>
      </c>
      <c r="Q3" s="23" t="s">
        <v>14</v>
      </c>
      <c r="R3" s="23" t="s">
        <v>13</v>
      </c>
      <c r="S3" s="23" t="s">
        <v>14</v>
      </c>
      <c r="T3" s="23" t="s">
        <v>13</v>
      </c>
      <c r="U3" s="23" t="s">
        <v>14</v>
      </c>
      <c r="V3" s="23" t="s">
        <v>13</v>
      </c>
      <c r="W3" s="23" t="s">
        <v>14</v>
      </c>
      <c r="X3" s="23" t="s">
        <v>13</v>
      </c>
    </row>
    <row r="4" spans="1:24">
      <c r="A4" s="19">
        <v>470.8</v>
      </c>
      <c r="B4" s="19"/>
      <c r="C4" s="19">
        <v>75627.600000000006</v>
      </c>
      <c r="D4" s="19"/>
      <c r="E4" s="19">
        <v>4500</v>
      </c>
      <c r="F4" s="19">
        <v>45200000</v>
      </c>
      <c r="G4" s="19">
        <v>963</v>
      </c>
      <c r="H4" s="19">
        <v>1617840</v>
      </c>
      <c r="I4" s="19">
        <v>1684</v>
      </c>
      <c r="J4" s="19"/>
      <c r="K4" s="19">
        <v>4996.8999999999996</v>
      </c>
      <c r="L4" s="19"/>
      <c r="M4" s="19">
        <v>1027.2</v>
      </c>
      <c r="N4" s="19"/>
      <c r="O4" s="19">
        <v>2140</v>
      </c>
      <c r="P4" s="19">
        <f>993495+107000+272047.5+926897.13</f>
        <v>2299439.63</v>
      </c>
      <c r="Q4" s="19">
        <v>21400</v>
      </c>
      <c r="R4" s="19"/>
      <c r="S4" s="19">
        <v>4280</v>
      </c>
      <c r="T4" s="19"/>
      <c r="U4" s="19">
        <v>1872.5</v>
      </c>
      <c r="V4" s="19"/>
      <c r="W4" s="19">
        <v>3723.6</v>
      </c>
      <c r="X4" s="19"/>
    </row>
    <row r="5" spans="1:24">
      <c r="A5" s="24">
        <f>707+1644</f>
        <v>2351</v>
      </c>
      <c r="B5" s="24"/>
      <c r="C5" s="19">
        <v>28000</v>
      </c>
      <c r="D5" s="19"/>
      <c r="E5" s="19">
        <v>2559</v>
      </c>
      <c r="F5" s="24">
        <v>1449950</v>
      </c>
      <c r="G5" s="24">
        <v>3167.2</v>
      </c>
      <c r="H5" s="24">
        <v>2599000</v>
      </c>
      <c r="I5" s="24">
        <v>5284</v>
      </c>
      <c r="J5" s="24"/>
      <c r="K5" s="19">
        <v>210780</v>
      </c>
      <c r="L5" s="19"/>
      <c r="M5" s="19">
        <v>2900</v>
      </c>
      <c r="N5" s="19"/>
      <c r="O5" s="19">
        <v>3167.2</v>
      </c>
      <c r="P5" s="19">
        <v>684800</v>
      </c>
      <c r="Q5" s="19">
        <v>609.9</v>
      </c>
      <c r="R5" s="19"/>
      <c r="S5" s="19">
        <v>78000</v>
      </c>
      <c r="T5" s="19"/>
      <c r="U5" s="19">
        <v>15000</v>
      </c>
      <c r="V5" s="19"/>
      <c r="W5" s="19">
        <v>1330</v>
      </c>
      <c r="X5" s="19"/>
    </row>
    <row r="6" spans="1:24">
      <c r="A6" s="19">
        <v>1926</v>
      </c>
      <c r="B6" s="19"/>
      <c r="C6" s="19">
        <v>36850.800000000003</v>
      </c>
      <c r="D6" s="19"/>
      <c r="E6" s="19">
        <v>3787.8</v>
      </c>
      <c r="F6" s="19">
        <v>390000</v>
      </c>
      <c r="G6" s="19">
        <v>129600</v>
      </c>
      <c r="H6" s="19">
        <v>1945000</v>
      </c>
      <c r="I6" s="19">
        <v>330022.24</v>
      </c>
      <c r="J6" s="19"/>
      <c r="K6" s="19">
        <v>9008.33</v>
      </c>
      <c r="L6" s="19"/>
      <c r="M6" s="19">
        <v>13700</v>
      </c>
      <c r="N6" s="19"/>
      <c r="O6" s="19">
        <v>35096</v>
      </c>
      <c r="P6" s="19"/>
      <c r="Q6" s="19">
        <v>99990</v>
      </c>
      <c r="R6" s="19"/>
      <c r="S6" s="19">
        <v>64000</v>
      </c>
      <c r="T6" s="19"/>
      <c r="U6" s="19">
        <v>28800</v>
      </c>
      <c r="V6" s="19"/>
      <c r="W6" s="19">
        <v>50900</v>
      </c>
      <c r="X6" s="19"/>
    </row>
    <row r="7" spans="1:24">
      <c r="A7" s="19">
        <v>44000</v>
      </c>
      <c r="B7" s="19"/>
      <c r="C7" s="19">
        <v>99296</v>
      </c>
      <c r="D7" s="19"/>
      <c r="E7" s="19">
        <v>1030.4100000000001</v>
      </c>
      <c r="F7" s="19"/>
      <c r="G7" s="19">
        <v>10165</v>
      </c>
      <c r="H7" s="19">
        <v>1765000</v>
      </c>
      <c r="I7" s="19">
        <v>5000</v>
      </c>
      <c r="J7" s="19"/>
      <c r="K7" s="19">
        <v>19260</v>
      </c>
      <c r="L7" s="19"/>
      <c r="M7" s="19">
        <v>6000</v>
      </c>
      <c r="N7" s="19"/>
      <c r="O7" s="19">
        <v>4000</v>
      </c>
      <c r="P7" s="19"/>
      <c r="Q7" s="19">
        <v>25200</v>
      </c>
      <c r="R7" s="19"/>
      <c r="S7" s="19">
        <v>25000</v>
      </c>
      <c r="T7" s="19"/>
      <c r="U7" s="19">
        <v>6334.4</v>
      </c>
      <c r="V7" s="19"/>
      <c r="W7" s="19">
        <v>28000</v>
      </c>
      <c r="X7" s="19"/>
    </row>
    <row r="8" spans="1:24">
      <c r="A8" s="19">
        <v>21000</v>
      </c>
      <c r="B8" s="19"/>
      <c r="C8" s="19">
        <v>350000</v>
      </c>
      <c r="D8" s="19"/>
      <c r="E8" s="19">
        <v>7500</v>
      </c>
      <c r="F8" s="19"/>
      <c r="G8" s="19">
        <v>4815</v>
      </c>
      <c r="H8" s="19"/>
      <c r="I8" s="19">
        <v>3640</v>
      </c>
      <c r="J8" s="19"/>
      <c r="K8" s="19">
        <v>2889</v>
      </c>
      <c r="L8" s="19"/>
      <c r="M8" s="19">
        <v>1100</v>
      </c>
      <c r="N8" s="19"/>
      <c r="O8" s="19">
        <v>13910</v>
      </c>
      <c r="P8" s="19"/>
      <c r="Q8" s="19">
        <v>1990.2</v>
      </c>
      <c r="R8" s="19"/>
      <c r="S8" s="19">
        <v>3050</v>
      </c>
      <c r="T8" s="19"/>
      <c r="U8" s="19">
        <v>499989.6</v>
      </c>
      <c r="V8" s="19"/>
      <c r="W8" s="19">
        <v>1750</v>
      </c>
      <c r="X8" s="19"/>
    </row>
    <row r="9" spans="1:24">
      <c r="A9" s="19">
        <v>42576.37</v>
      </c>
      <c r="B9" s="19"/>
      <c r="C9" s="19">
        <v>2568</v>
      </c>
      <c r="D9" s="19"/>
      <c r="E9" s="19">
        <v>4708</v>
      </c>
      <c r="F9" s="19"/>
      <c r="G9" s="19">
        <v>44940</v>
      </c>
      <c r="H9" s="19"/>
      <c r="I9" s="19">
        <v>14850</v>
      </c>
      <c r="J9" s="19"/>
      <c r="K9" s="19">
        <v>209180.79999999999</v>
      </c>
      <c r="L9" s="19"/>
      <c r="M9" s="19">
        <v>3920</v>
      </c>
      <c r="N9" s="19"/>
      <c r="O9" s="19">
        <v>3167.2</v>
      </c>
      <c r="P9" s="19"/>
      <c r="Q9" s="19">
        <v>4280</v>
      </c>
      <c r="R9" s="19"/>
      <c r="S9" s="19">
        <v>4490</v>
      </c>
      <c r="T9" s="19"/>
      <c r="U9" s="19">
        <v>3832.8</v>
      </c>
      <c r="V9" s="19"/>
      <c r="W9" s="19">
        <v>6000</v>
      </c>
      <c r="X9" s="19"/>
    </row>
    <row r="10" spans="1:24">
      <c r="A10" s="19">
        <v>5500</v>
      </c>
      <c r="B10" s="19"/>
      <c r="C10" s="19"/>
      <c r="D10" s="19"/>
      <c r="E10" s="19">
        <v>39162</v>
      </c>
      <c r="F10" s="19"/>
      <c r="G10" s="19">
        <v>21507</v>
      </c>
      <c r="H10" s="19"/>
      <c r="I10" s="19">
        <v>1498</v>
      </c>
      <c r="J10" s="19"/>
      <c r="K10" s="19">
        <v>18000</v>
      </c>
      <c r="L10" s="19"/>
      <c r="M10" s="19">
        <v>3167.2</v>
      </c>
      <c r="N10" s="19"/>
      <c r="O10" s="19">
        <v>53072</v>
      </c>
      <c r="P10" s="19"/>
      <c r="Q10" s="19">
        <v>3894.8</v>
      </c>
      <c r="R10" s="19"/>
      <c r="S10" s="19">
        <v>129600</v>
      </c>
      <c r="T10" s="19"/>
      <c r="U10" s="19">
        <v>9844</v>
      </c>
      <c r="V10" s="19"/>
      <c r="W10" s="19">
        <v>165740.22</v>
      </c>
      <c r="X10" s="19"/>
    </row>
    <row r="11" spans="1:24">
      <c r="A11" s="19">
        <v>4000</v>
      </c>
      <c r="B11" s="19"/>
      <c r="C11" s="19"/>
      <c r="D11" s="19"/>
      <c r="E11" s="19">
        <v>8239</v>
      </c>
      <c r="F11" s="19"/>
      <c r="G11" s="19">
        <v>380</v>
      </c>
      <c r="H11" s="19"/>
      <c r="I11" s="19">
        <v>19998.3</v>
      </c>
      <c r="J11" s="19"/>
      <c r="K11" s="19">
        <v>2000</v>
      </c>
      <c r="L11" s="19"/>
      <c r="M11" s="19">
        <v>12000</v>
      </c>
      <c r="N11" s="19"/>
      <c r="O11" s="19">
        <v>24000</v>
      </c>
      <c r="P11" s="19"/>
      <c r="Q11" s="19">
        <v>1979.5</v>
      </c>
      <c r="R11" s="19"/>
      <c r="S11" s="19">
        <v>10000</v>
      </c>
      <c r="T11" s="19"/>
      <c r="U11" s="19">
        <v>49922.95</v>
      </c>
      <c r="V11" s="19"/>
      <c r="W11" s="19">
        <v>650</v>
      </c>
      <c r="X11" s="19"/>
    </row>
    <row r="12" spans="1:24">
      <c r="A12" s="19">
        <v>2159.1999999999998</v>
      </c>
      <c r="B12" s="19"/>
      <c r="C12" s="19"/>
      <c r="D12" s="19"/>
      <c r="E12" s="19">
        <v>98000</v>
      </c>
      <c r="F12" s="19"/>
      <c r="G12" s="19">
        <v>29700</v>
      </c>
      <c r="H12" s="19"/>
      <c r="I12" s="19">
        <v>61947.65</v>
      </c>
      <c r="J12" s="19"/>
      <c r="K12" s="19">
        <v>4864.74</v>
      </c>
      <c r="L12" s="19"/>
      <c r="M12" s="19">
        <v>22363.1</v>
      </c>
      <c r="N12" s="19"/>
      <c r="O12" s="19"/>
      <c r="P12" s="19"/>
      <c r="Q12" s="19">
        <v>90000</v>
      </c>
      <c r="R12" s="19"/>
      <c r="S12" s="19">
        <v>25600</v>
      </c>
      <c r="T12" s="19"/>
      <c r="U12" s="19">
        <v>12000</v>
      </c>
      <c r="V12" s="19"/>
      <c r="W12" s="19">
        <v>49908.01</v>
      </c>
      <c r="X12" s="19"/>
    </row>
    <row r="13" spans="1:24">
      <c r="A13" s="19">
        <v>3335</v>
      </c>
      <c r="B13" s="19"/>
      <c r="C13" s="19"/>
      <c r="D13" s="19"/>
      <c r="E13" s="19">
        <v>3180</v>
      </c>
      <c r="F13" s="19"/>
      <c r="G13" s="19">
        <v>7600</v>
      </c>
      <c r="H13" s="19"/>
      <c r="I13" s="19">
        <v>24000</v>
      </c>
      <c r="J13" s="19"/>
      <c r="K13" s="19">
        <v>2120</v>
      </c>
      <c r="L13" s="19"/>
      <c r="M13" s="19">
        <v>550</v>
      </c>
      <c r="N13" s="19"/>
      <c r="O13" s="19">
        <v>20000</v>
      </c>
      <c r="P13" s="19"/>
      <c r="Q13" s="19">
        <v>8000</v>
      </c>
      <c r="R13" s="19"/>
      <c r="S13" s="19">
        <v>217910</v>
      </c>
      <c r="T13" s="19"/>
      <c r="U13" s="19">
        <v>20000</v>
      </c>
      <c r="V13" s="19"/>
      <c r="W13" s="19">
        <v>46391</v>
      </c>
      <c r="X13" s="19"/>
    </row>
    <row r="14" spans="1:24">
      <c r="A14" s="19">
        <v>463.31</v>
      </c>
      <c r="B14" s="19"/>
      <c r="C14" s="19"/>
      <c r="D14" s="19"/>
      <c r="E14" s="19">
        <v>71733.87</v>
      </c>
      <c r="F14" s="19"/>
      <c r="G14" s="19">
        <v>4280</v>
      </c>
      <c r="H14" s="19"/>
      <c r="I14" s="19">
        <v>449132.5</v>
      </c>
      <c r="J14" s="19"/>
      <c r="K14" s="19">
        <v>3317</v>
      </c>
      <c r="L14" s="19"/>
      <c r="M14" s="19">
        <v>283057.8</v>
      </c>
      <c r="N14" s="19"/>
      <c r="O14" s="19">
        <v>16500</v>
      </c>
      <c r="P14" s="19"/>
      <c r="Q14" s="19">
        <v>3960</v>
      </c>
      <c r="R14" s="19"/>
      <c r="S14" s="19">
        <v>7680</v>
      </c>
      <c r="T14" s="19"/>
      <c r="U14" s="19">
        <v>13398.14</v>
      </c>
      <c r="V14" s="19"/>
      <c r="W14" s="19">
        <v>23400</v>
      </c>
      <c r="X14" s="19"/>
    </row>
    <row r="15" spans="1:24">
      <c r="A15" s="19">
        <v>4500</v>
      </c>
      <c r="B15" s="19"/>
      <c r="C15" s="19"/>
      <c r="D15" s="19"/>
      <c r="E15" s="19">
        <v>214000</v>
      </c>
      <c r="F15" s="19"/>
      <c r="G15" s="19">
        <v>31500</v>
      </c>
      <c r="H15" s="19"/>
      <c r="I15" s="19">
        <v>12000</v>
      </c>
      <c r="J15" s="19"/>
      <c r="K15" s="19">
        <v>3049.5</v>
      </c>
      <c r="L15" s="19"/>
      <c r="M15" s="19">
        <v>5500</v>
      </c>
      <c r="N15" s="19"/>
      <c r="O15" s="19">
        <v>58680.94</v>
      </c>
      <c r="P15" s="19"/>
      <c r="Q15" s="19"/>
      <c r="R15" s="19"/>
      <c r="S15" s="19">
        <v>24000</v>
      </c>
      <c r="T15" s="19"/>
      <c r="U15" s="19">
        <v>117165</v>
      </c>
      <c r="V15" s="19"/>
      <c r="W15" s="19">
        <v>1614</v>
      </c>
      <c r="X15" s="19"/>
    </row>
    <row r="16" spans="1:24">
      <c r="A16" s="19">
        <v>11074.5</v>
      </c>
      <c r="B16" s="19"/>
      <c r="D16" s="19"/>
      <c r="E16" s="19">
        <v>63439.23</v>
      </c>
      <c r="F16" s="19"/>
      <c r="G16" s="19">
        <v>178453.53</v>
      </c>
      <c r="H16" s="19"/>
      <c r="I16" s="19">
        <v>3900</v>
      </c>
      <c r="J16" s="19"/>
      <c r="K16" s="19">
        <v>90000</v>
      </c>
      <c r="L16" s="19"/>
      <c r="M16" s="19">
        <v>7080</v>
      </c>
      <c r="N16" s="19"/>
      <c r="O16" s="19">
        <v>38520</v>
      </c>
      <c r="P16" s="19"/>
      <c r="Q16" s="19"/>
      <c r="R16" s="19"/>
      <c r="S16" s="19">
        <v>50545.73</v>
      </c>
      <c r="T16" s="19"/>
      <c r="U16" s="19">
        <v>2500</v>
      </c>
      <c r="V16" s="19"/>
      <c r="W16" s="19">
        <v>34336.300000000003</v>
      </c>
      <c r="X16" s="19"/>
    </row>
    <row r="17" spans="1:24">
      <c r="A17" s="19"/>
      <c r="B17" s="19"/>
      <c r="C17" s="19"/>
      <c r="D17" s="19"/>
      <c r="E17" s="19">
        <v>23285</v>
      </c>
      <c r="F17" s="19"/>
      <c r="G17" s="19">
        <v>25000</v>
      </c>
      <c r="H17" s="19"/>
      <c r="I17" s="19">
        <v>3167.2</v>
      </c>
      <c r="J17" s="19"/>
      <c r="K17" s="19">
        <v>1020</v>
      </c>
      <c r="L17" s="19"/>
      <c r="M17" s="19">
        <v>10400</v>
      </c>
      <c r="N17" s="19"/>
      <c r="O17" s="19">
        <v>8700</v>
      </c>
      <c r="P17" s="19"/>
      <c r="Q17" s="19"/>
      <c r="R17" s="19"/>
      <c r="S17" s="19">
        <v>71797</v>
      </c>
      <c r="T17" s="19"/>
      <c r="U17" s="19">
        <v>2568</v>
      </c>
      <c r="V17" s="19"/>
      <c r="W17" s="19">
        <v>75074.41</v>
      </c>
      <c r="X17" s="19"/>
    </row>
    <row r="18" spans="1:24">
      <c r="A18" s="19"/>
      <c r="B18" s="19"/>
      <c r="C18" s="19"/>
      <c r="D18" s="19"/>
      <c r="E18" s="19">
        <v>6131.1</v>
      </c>
      <c r="F18" s="19"/>
      <c r="G18" s="19"/>
      <c r="H18" s="19"/>
      <c r="I18" s="19">
        <v>3167.2</v>
      </c>
      <c r="J18" s="19"/>
      <c r="K18" s="19">
        <v>3076250</v>
      </c>
      <c r="L18" s="19"/>
      <c r="M18" s="19"/>
      <c r="N18" s="19"/>
      <c r="O18" s="19">
        <v>2375400</v>
      </c>
      <c r="P18" s="19"/>
      <c r="Q18" s="19"/>
      <c r="R18" s="19"/>
      <c r="S18" s="19">
        <v>2033</v>
      </c>
      <c r="T18" s="19"/>
      <c r="U18" s="19">
        <v>445000</v>
      </c>
      <c r="V18" s="19"/>
      <c r="W18" s="19">
        <v>2033</v>
      </c>
      <c r="X18" s="19"/>
    </row>
    <row r="19" spans="1:24">
      <c r="A19" s="19"/>
      <c r="B19" s="19"/>
      <c r="C19" s="19"/>
      <c r="D19" s="19"/>
      <c r="E19" s="19">
        <v>45000</v>
      </c>
      <c r="F19" s="19"/>
      <c r="G19" s="19"/>
      <c r="H19" s="19"/>
      <c r="I19" s="19">
        <v>4280</v>
      </c>
      <c r="J19" s="19"/>
      <c r="K19" s="19">
        <v>110400</v>
      </c>
      <c r="L19" s="19"/>
      <c r="M19" s="19"/>
      <c r="N19" s="19"/>
      <c r="O19" s="19">
        <v>2675</v>
      </c>
      <c r="P19" s="19"/>
      <c r="Q19" s="19"/>
      <c r="R19" s="19"/>
      <c r="S19" s="19">
        <v>15000</v>
      </c>
      <c r="T19" s="19"/>
      <c r="U19" s="19">
        <v>51948.5</v>
      </c>
      <c r="V19" s="19"/>
      <c r="W19" s="19">
        <v>46652</v>
      </c>
      <c r="X19" s="19"/>
    </row>
    <row r="20" spans="1:24">
      <c r="A20" s="19"/>
      <c r="B20" s="19"/>
      <c r="C20" s="19"/>
      <c r="D20" s="19"/>
      <c r="E20" s="19">
        <v>4820</v>
      </c>
      <c r="F20" s="19"/>
      <c r="G20" s="19"/>
      <c r="H20" s="19"/>
      <c r="I20" s="19">
        <v>999915</v>
      </c>
      <c r="J20" s="19"/>
      <c r="K20" s="19"/>
      <c r="L20" s="19"/>
      <c r="M20" s="19"/>
      <c r="N20" s="19"/>
      <c r="O20" s="19">
        <v>49500</v>
      </c>
      <c r="P20" s="19"/>
      <c r="Q20" s="19"/>
      <c r="R20" s="19"/>
      <c r="S20" s="19">
        <v>7600</v>
      </c>
      <c r="T20" s="19"/>
      <c r="U20" s="19">
        <v>2621.5</v>
      </c>
      <c r="V20" s="19"/>
      <c r="W20" s="19">
        <v>32100</v>
      </c>
      <c r="X20" s="19"/>
    </row>
    <row r="21" spans="1:24">
      <c r="A21" s="19"/>
      <c r="B21" s="19"/>
      <c r="C21" s="19"/>
      <c r="D21" s="19"/>
      <c r="E21" s="19">
        <v>18297</v>
      </c>
      <c r="F21" s="19"/>
      <c r="G21" s="19"/>
      <c r="H21" s="19"/>
      <c r="I21" s="19"/>
      <c r="J21" s="19"/>
      <c r="K21" s="19"/>
      <c r="L21" s="19"/>
      <c r="M21" s="19"/>
      <c r="N21" s="19"/>
      <c r="O21" s="19">
        <v>802.5</v>
      </c>
      <c r="P21" s="19"/>
      <c r="Q21" s="19"/>
      <c r="R21" s="19"/>
      <c r="S21" s="19">
        <v>3167.2</v>
      </c>
      <c r="T21" s="19"/>
      <c r="U21" s="19">
        <v>2140</v>
      </c>
      <c r="V21" s="19"/>
      <c r="W21" s="19">
        <v>8500</v>
      </c>
      <c r="X21" s="19"/>
    </row>
    <row r="22" spans="1:24">
      <c r="A22" s="19"/>
      <c r="B22" s="19"/>
      <c r="C22" s="19"/>
      <c r="D22" s="19"/>
      <c r="E22" s="19">
        <v>6045.5</v>
      </c>
      <c r="F22" s="19"/>
      <c r="G22" s="19"/>
      <c r="H22" s="19"/>
      <c r="I22" s="19"/>
      <c r="J22" s="19"/>
      <c r="K22" s="19"/>
      <c r="L22" s="19"/>
      <c r="M22" s="19"/>
      <c r="N22" s="19"/>
      <c r="O22" s="19">
        <v>6590</v>
      </c>
      <c r="P22" s="19"/>
      <c r="Q22" s="19"/>
      <c r="R22" s="19"/>
      <c r="S22" s="19">
        <v>77040</v>
      </c>
      <c r="T22" s="19"/>
      <c r="U22" s="19">
        <v>1000</v>
      </c>
      <c r="V22" s="19"/>
      <c r="W22" s="19">
        <v>4900</v>
      </c>
      <c r="X22" s="19"/>
    </row>
    <row r="23" spans="1:24">
      <c r="A23" s="19"/>
      <c r="B23" s="19"/>
      <c r="C23" s="19"/>
      <c r="D23" s="19"/>
      <c r="E23" s="19">
        <v>70000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>
        <v>3317</v>
      </c>
      <c r="T23" s="19"/>
      <c r="U23" s="19">
        <v>900</v>
      </c>
      <c r="V23" s="19"/>
      <c r="W23" s="19">
        <v>3167.2</v>
      </c>
      <c r="X23" s="19"/>
    </row>
    <row r="24" spans="1:24">
      <c r="A24" s="19"/>
      <c r="B24" s="19"/>
      <c r="C24" s="19"/>
      <c r="D24" s="19"/>
      <c r="E24" s="19">
        <v>23540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>
        <v>2033</v>
      </c>
      <c r="T24" s="19"/>
      <c r="U24" s="19">
        <v>82083.039999999994</v>
      </c>
      <c r="V24" s="19"/>
      <c r="W24" s="19">
        <v>26001</v>
      </c>
      <c r="X24" s="19"/>
    </row>
    <row r="25" spans="1:24">
      <c r="A25" s="19"/>
      <c r="B25" s="19"/>
      <c r="C25" s="19"/>
      <c r="D25" s="19"/>
      <c r="E25" s="19">
        <v>174169.25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>
        <v>4986.2</v>
      </c>
      <c r="T25" s="19"/>
      <c r="U25" s="19">
        <v>58850</v>
      </c>
      <c r="V25" s="19"/>
      <c r="W25" s="19">
        <v>57101.62</v>
      </c>
      <c r="X25" s="19"/>
    </row>
    <row r="26" spans="1:24">
      <c r="A26" s="19"/>
      <c r="B26" s="19"/>
      <c r="C26" s="19"/>
      <c r="D26" s="19"/>
      <c r="E26" s="19">
        <v>149249.99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>
        <v>42425.5</v>
      </c>
      <c r="T26" s="19"/>
      <c r="U26" s="19">
        <v>47615</v>
      </c>
      <c r="V26" s="19"/>
      <c r="W26" s="19">
        <v>32500</v>
      </c>
      <c r="X26" s="19"/>
    </row>
    <row r="27" spans="1:24">
      <c r="A27" s="19"/>
      <c r="B27" s="19"/>
      <c r="C27" s="19"/>
      <c r="D27" s="19"/>
      <c r="E27" s="19">
        <v>192449.76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>
        <v>1880</v>
      </c>
      <c r="T27" s="19"/>
      <c r="U27" s="19">
        <v>144000</v>
      </c>
      <c r="V27" s="19"/>
      <c r="W27" s="19">
        <v>7200</v>
      </c>
      <c r="X27" s="19"/>
    </row>
    <row r="28" spans="1:24">
      <c r="A28" s="19"/>
      <c r="B28" s="19"/>
      <c r="C28" s="19"/>
      <c r="D28" s="19"/>
      <c r="E28" s="19">
        <v>90000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>
        <v>4066</v>
      </c>
      <c r="T28" s="19"/>
      <c r="U28" s="19"/>
      <c r="V28" s="19"/>
      <c r="W28" s="19">
        <v>20062.5</v>
      </c>
      <c r="X28" s="19"/>
    </row>
    <row r="29" spans="1:24">
      <c r="A29" s="19"/>
      <c r="B29" s="19"/>
      <c r="C29" s="19"/>
      <c r="D29" s="19"/>
      <c r="E29" s="19">
        <v>59385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>
        <v>8000</v>
      </c>
      <c r="T29" s="19"/>
      <c r="U29" s="19"/>
      <c r="V29" s="19"/>
      <c r="W29" s="19">
        <v>4714.42</v>
      </c>
      <c r="X29" s="19"/>
    </row>
    <row r="30" spans="1:24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>
        <v>8900</v>
      </c>
      <c r="T30" s="19"/>
      <c r="U30" s="19"/>
      <c r="V30" s="19"/>
      <c r="W30" s="19">
        <v>51491.519999999997</v>
      </c>
      <c r="X30" s="19"/>
    </row>
    <row r="31" spans="1:24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>
        <v>5000</v>
      </c>
      <c r="T31" s="19"/>
      <c r="U31" s="19"/>
      <c r="V31" s="19"/>
      <c r="W31" s="19">
        <v>6901.5</v>
      </c>
      <c r="X31" s="19"/>
    </row>
    <row r="32" spans="1:24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>
        <v>17869</v>
      </c>
      <c r="X32" s="19"/>
    </row>
    <row r="33" spans="1:24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>
        <v>38950</v>
      </c>
      <c r="X33" s="19"/>
    </row>
    <row r="34" spans="1:24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>
        <v>12320.8</v>
      </c>
      <c r="X34" s="19"/>
    </row>
    <row r="35" spans="1:2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>
        <v>245351</v>
      </c>
      <c r="X35" s="19"/>
    </row>
    <row r="36" spans="1:2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>
        <v>295984.15000000002</v>
      </c>
      <c r="X36" s="19"/>
    </row>
    <row r="37" spans="1:2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>
        <v>123975</v>
      </c>
      <c r="X37" s="19"/>
    </row>
    <row r="38" spans="1:24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>
        <v>429733.4</v>
      </c>
      <c r="X38" s="19"/>
    </row>
    <row r="39" spans="1:24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>
        <v>20100</v>
      </c>
      <c r="X39" s="19"/>
    </row>
    <row r="40" spans="1:24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>
        <v>7980</v>
      </c>
      <c r="X40" s="19"/>
    </row>
    <row r="41" spans="1:2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</row>
    <row r="42" spans="1:24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</row>
    <row r="43" spans="1:24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</row>
    <row r="44" spans="1:24">
      <c r="A44" s="19">
        <f>SUM(A4:A43)</f>
        <v>143356.18</v>
      </c>
      <c r="B44" s="19"/>
      <c r="C44" s="19">
        <f>SUM(C4:C43)</f>
        <v>592342.4</v>
      </c>
      <c r="D44" s="19"/>
      <c r="E44" s="19">
        <f>SUM(E4:E43)</f>
        <v>1384211.91</v>
      </c>
      <c r="F44" s="19"/>
      <c r="G44" s="19">
        <f>SUM(G4:G43)</f>
        <v>492070.73</v>
      </c>
      <c r="H44" s="19"/>
      <c r="I44" s="19">
        <f>SUM(I4:I43)</f>
        <v>1943486.0899999999</v>
      </c>
      <c r="J44" s="19"/>
      <c r="K44" s="19">
        <f>SUM(K4:K43)</f>
        <v>3767136.27</v>
      </c>
      <c r="L44" s="19"/>
      <c r="M44" s="19">
        <f>SUM(M4:M43)</f>
        <v>372765.3</v>
      </c>
      <c r="N44" s="19"/>
      <c r="O44" s="19">
        <f>SUM(O4:O43)</f>
        <v>2715920.84</v>
      </c>
      <c r="P44" s="19"/>
      <c r="Q44" s="19">
        <f>SUM(Q4:Q43)</f>
        <v>261304.4</v>
      </c>
      <c r="R44" s="19"/>
      <c r="S44" s="19">
        <f>SUM(S4:S43)</f>
        <v>901400.62999999989</v>
      </c>
      <c r="T44" s="19"/>
      <c r="U44" s="19">
        <f>SUM(U4:U43)</f>
        <v>1619385.4300000002</v>
      </c>
      <c r="V44" s="19"/>
      <c r="W44" s="19">
        <f>SUM(W4:W43)</f>
        <v>1984405.65</v>
      </c>
      <c r="X44" s="19"/>
    </row>
    <row r="45" spans="1:24">
      <c r="B45" s="19">
        <f>SUM(B4:B44)</f>
        <v>0</v>
      </c>
      <c r="C45" s="19"/>
      <c r="D45" s="19">
        <f>SUM(D4:D44)</f>
        <v>0</v>
      </c>
      <c r="E45" s="19"/>
      <c r="F45" s="19">
        <f>SUM(F4:F44)</f>
        <v>47039950</v>
      </c>
      <c r="G45" s="19"/>
      <c r="H45" s="19">
        <f>SUM(H4:H29)</f>
        <v>7926840</v>
      </c>
      <c r="I45" s="19"/>
      <c r="J45" s="19">
        <f>SUM(J4:J44)</f>
        <v>0</v>
      </c>
      <c r="K45" s="19"/>
      <c r="L45" s="19">
        <f>SUM(L4:L44)</f>
        <v>0</v>
      </c>
      <c r="M45" s="19"/>
      <c r="N45" s="19">
        <f>SUM(N4:N44)</f>
        <v>0</v>
      </c>
      <c r="O45" s="19"/>
      <c r="P45" s="19">
        <f>SUM(P4:P44)</f>
        <v>2984239.63</v>
      </c>
      <c r="Q45" s="19"/>
      <c r="R45" s="19">
        <f>SUM(R4:R44)</f>
        <v>0</v>
      </c>
      <c r="S45" s="19"/>
      <c r="T45" s="19">
        <f>SUM(T4:T44)</f>
        <v>0</v>
      </c>
      <c r="U45" s="19"/>
      <c r="V45" s="19">
        <f>SUM(V4:V44)</f>
        <v>0</v>
      </c>
      <c r="W45" s="19"/>
      <c r="X45" s="19">
        <f>SUM(X4:X44)</f>
        <v>0</v>
      </c>
    </row>
    <row r="46" spans="1:24">
      <c r="V46"/>
      <c r="W46"/>
      <c r="X46"/>
    </row>
    <row r="47" spans="1:24">
      <c r="A47" s="16" t="s">
        <v>18</v>
      </c>
      <c r="B47" s="16" t="s">
        <v>19</v>
      </c>
      <c r="D47" s="16">
        <f>SUM(A44:X44)</f>
        <v>16177785.83</v>
      </c>
      <c r="F47" s="16" t="s">
        <v>36</v>
      </c>
      <c r="H47" s="16">
        <f>COUNT(A4:A43)+COUNT(C4:C43)+COUNT(E4:E43)+COUNT(G4:G43)+COUNT(I4:I43)+COUNT(K4:K43)+COUNT(M4:M43)+COUNT(O4:O43)+COUNT(Q4:Q43)+COUNT(S4:S43)+COUNT(U4:U43)+COUNT(W4:W43)</f>
        <v>224</v>
      </c>
      <c r="V47"/>
      <c r="W47"/>
      <c r="X47"/>
    </row>
    <row r="48" spans="1:24">
      <c r="A48" s="16" t="s">
        <v>20</v>
      </c>
      <c r="B48" s="16" t="s">
        <v>13</v>
      </c>
      <c r="D48" s="16">
        <f>SUM(A45:X45)</f>
        <v>57951029.630000003</v>
      </c>
      <c r="F48" s="16" t="s">
        <v>36</v>
      </c>
      <c r="H48" s="16">
        <v>9</v>
      </c>
      <c r="V48"/>
      <c r="W48"/>
      <c r="X48"/>
    </row>
    <row r="49" spans="1:24">
      <c r="V49"/>
      <c r="W49"/>
      <c r="X49"/>
    </row>
    <row r="50" spans="1:24">
      <c r="A50" s="16" t="s">
        <v>0</v>
      </c>
      <c r="B50" s="16" t="s">
        <v>21</v>
      </c>
      <c r="V50"/>
      <c r="W50"/>
      <c r="X50"/>
    </row>
    <row r="51" spans="1:24">
      <c r="B51" s="16" t="s">
        <v>22</v>
      </c>
      <c r="V51"/>
      <c r="W51"/>
      <c r="X51"/>
    </row>
  </sheetData>
  <mergeCells count="13">
    <mergeCell ref="W2:X2"/>
    <mergeCell ref="A1:L1"/>
    <mergeCell ref="A2:B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</mergeCells>
  <pageMargins left="0.56000000000000005" right="0.33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สรุปผลจัดซื้อจัดจ้าง</vt:lpstr>
      <vt:lpstr>o12 รายเดือน ปี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มงคล ขันธศักดิ์</dc:creator>
  <cp:lastModifiedBy>วิญญ์ วรรณกูล</cp:lastModifiedBy>
  <cp:lastPrinted>2026-06-29T05:19:48Z</cp:lastPrinted>
  <dcterms:created xsi:type="dcterms:W3CDTF">2025-10-28T14:33:00Z</dcterms:created>
  <dcterms:modified xsi:type="dcterms:W3CDTF">2026-06-30T02:31:53Z</dcterms:modified>
</cp:coreProperties>
</file>